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Orsika\Önkormányzati dolgok\"/>
    </mc:Choice>
  </mc:AlternateContent>
  <xr:revisionPtr revIDLastSave="0" documentId="13_ncr:1_{A612DF5D-BBC8-44F5-BC50-75517223D457}" xr6:coauthVersionLast="47" xr6:coauthVersionMax="47" xr10:uidLastSave="{00000000-0000-0000-0000-000000000000}"/>
  <bookViews>
    <workbookView xWindow="19270" yWindow="70" windowWidth="13900" windowHeight="13530" xr2:uid="{FF965EAE-4CBD-4667-A6EF-8FAA1C72E709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E5" i="1"/>
  <c r="F5" i="1" s="1"/>
  <c r="E4" i="1"/>
  <c r="F4" i="1" s="1"/>
  <c r="P6" i="1"/>
  <c r="O6" i="1" s="1"/>
  <c r="L3" i="1"/>
  <c r="I4" i="1"/>
  <c r="I5" i="1"/>
  <c r="I6" i="1"/>
  <c r="J4" i="1"/>
  <c r="K4" i="1"/>
  <c r="J5" i="1"/>
  <c r="K5" i="1"/>
  <c r="K3" i="1"/>
  <c r="J3" i="1"/>
  <c r="I3" i="1"/>
  <c r="P5" i="1" l="1"/>
  <c r="O5" i="1" s="1"/>
  <c r="P3" i="1"/>
  <c r="O3" i="1" s="1"/>
  <c r="M3" i="1"/>
  <c r="Q3" i="1" s="1"/>
  <c r="L5" i="1"/>
  <c r="M5" i="1" s="1"/>
  <c r="L4" i="1"/>
  <c r="M4" i="1" s="1"/>
  <c r="Q6" i="1"/>
  <c r="Q5" i="1"/>
  <c r="P4" i="1" l="1"/>
  <c r="O4" i="1" s="1"/>
  <c r="Q4" i="1" l="1"/>
</calcChain>
</file>

<file path=xl/sharedStrings.xml><?xml version="1.0" encoding="utf-8"?>
<sst xmlns="http://schemas.openxmlformats.org/spreadsheetml/2006/main" count="28" uniqueCount="28">
  <si>
    <t>Finanszírozási mód</t>
  </si>
  <si>
    <t>Kamat/költség</t>
  </si>
  <si>
    <t>Futamidő</t>
  </si>
  <si>
    <t>éves költség</t>
  </si>
  <si>
    <t>Vállalkozói díj</t>
  </si>
  <si>
    <t>Teljes bekerülési összeg</t>
  </si>
  <si>
    <t>Jelenlegi díj</t>
  </si>
  <si>
    <t>Állami támogatás</t>
  </si>
  <si>
    <t>Alap</t>
  </si>
  <si>
    <t>Összesen</t>
  </si>
  <si>
    <t>Áram- és rendszerhasználati díj</t>
  </si>
  <si>
    <t>Lámpák db:</t>
  </si>
  <si>
    <t>Energia megtakarírás %ban:</t>
  </si>
  <si>
    <t>Szolgáltatási díj/ lámpa:</t>
  </si>
  <si>
    <t>üzemeltetési</t>
  </si>
  <si>
    <t>Korszerűsítés után</t>
  </si>
  <si>
    <t xml:space="preserve">Saját tőke (elmélet) </t>
  </si>
  <si>
    <t>Bérleti megoldás</t>
  </si>
  <si>
    <t>elszámolható</t>
  </si>
  <si>
    <t>Bank hitel</t>
  </si>
  <si>
    <t>KORSZERŰSÍTÉS DIJA</t>
  </si>
  <si>
    <t>ESCO</t>
  </si>
  <si>
    <t>Áram- és rendszerh.díj</t>
  </si>
  <si>
    <t>szolg díj</t>
  </si>
  <si>
    <t>Szolgáltatási díj</t>
  </si>
  <si>
    <t>Össz</t>
  </si>
  <si>
    <t>"ennyibe' fáj" évente</t>
  </si>
  <si>
    <t>adataok ezerre kerekítve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</si>
</sst>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\ &quot;Ft&quot;"/>
    <numFmt numFmtId="165" formatCode="#,##0.00\ &quot;Ft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>
      <alignment horizontal="center"/>
    </xf>
    <xf numFmtId="9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0" applyNumberFormat="1" applyBorder="1"/>
    <xf numFmtId="164" fontId="0" fillId="0" borderId="1" xfId="0" applyNumberFormat="1" applyBorder="1"/>
    <xf numFmtId="164" fontId="0" fillId="0" borderId="0" xfId="0" applyNumberFormat="1" applyBorder="1"/>
    <xf numFmtId="164" fontId="0" fillId="0" borderId="2" xfId="0" applyNumberFormat="1" applyBorder="1"/>
    <xf numFmtId="10" fontId="0" fillId="0" borderId="0" xfId="0" applyNumberFormat="1"/>
    <xf numFmtId="3" fontId="0" fillId="0" borderId="0" xfId="0" applyNumberFormat="1"/>
    <xf numFmtId="0" fontId="2" fillId="0" borderId="0" xfId="0" applyFont="1"/>
    <xf numFmtId="164" fontId="2" fillId="0" borderId="0" xfId="0" applyNumberFormat="1" applyFont="1"/>
    <xf numFmtId="164" fontId="2" fillId="0" borderId="0" xfId="0" applyNumberFormat="1" applyFont="1" applyBorder="1"/>
    <xf numFmtId="165" fontId="2" fillId="0" borderId="0" xfId="0" applyNumberFormat="1" applyFont="1" applyBorder="1"/>
    <xf numFmtId="0" fontId="2" fillId="0" borderId="0" xfId="0" applyFont="1" applyBorder="1"/>
    <xf numFmtId="0" fontId="1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ál" xfId="0" builtinId="0"/>
  </cellStyles>
  <dxfs count="1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charset val="238"/>
        <scheme val="minor"/>
      </font>
      <numFmt numFmtId="164" formatCode="#,##0\ &quot;Ft&quot;"/>
    </dxf>
    <dxf>
      <numFmt numFmtId="164" formatCode="#,##0\ &quot;Ft&quot;"/>
    </dxf>
    <dxf>
      <numFmt numFmtId="164" formatCode="#,##0\ &quot;Ft&quot;"/>
    </dxf>
    <dxf>
      <numFmt numFmtId="164" formatCode="#,##0\ &quot;Ft&quot;"/>
    </dxf>
    <dxf>
      <numFmt numFmtId="164" formatCode="#,##0\ &quot;Ft&quot;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\ &quot;Ft&quot;"/>
    </dxf>
    <dxf>
      <numFmt numFmtId="164" formatCode="#,##0\ &quot;Ft&quot;"/>
    </dxf>
    <dxf>
      <numFmt numFmtId="164" formatCode="#,##0\ &quot;Ft&quot;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#,##0\ &quot;Ft&quot;"/>
    </dxf>
    <dxf>
      <numFmt numFmtId="164" formatCode="#,##0\ &quot;Ft&quot;"/>
    </dxf>
    <dxf>
      <numFmt numFmtId="164" formatCode="#,##0\ &quot;Ft&quot;"/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charset val="238"/>
        <scheme val="minor"/>
      </font>
      <numFmt numFmtId="164" formatCode="#,##0\ &quot;Ft&quot;"/>
    </dxf>
    <dxf>
      <numFmt numFmtId="164" formatCode="#,##0\ &quot;Ft&quot;"/>
    </dxf>
    <dxf>
      <numFmt numFmtId="3" formatCode="#,##0"/>
    </dxf>
    <dxf>
      <numFmt numFmtId="14" formatCode="0.00%"/>
    </dxf>
    <dxf>
      <numFmt numFmtId="164" formatCode="#,##0\ &quot;Ft&quot;"/>
    </dxf>
    <dxf>
      <numFmt numFmtId="164" formatCode="#,##0\ &quot;Ft&quot;"/>
    </dxf>
    <dxf>
      <alignment horizontal="center" vertical="top" textRotation="0" indent="0" justifyLastLine="0" shrinkToFit="0" readingOrder="0"/>
    </dxf>
  </dxfs>
  <tableStyles count="1" defaultTableStyle="TableStyleMedium2" defaultPivotStyle="PivotStyleLight16">
    <tableStyle name="Táblázatstílus 1" pivot="0" count="0" xr9:uid="{6E8A4445-33B6-4496-A421-AC01114E06F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956D86C-459F-4B7B-A6C8-79ABF98A57E1}" name="Táblázat4" displayName="Táblázat4" ref="A2:Q6" totalsRowShown="0" headerRowDxfId="17">
  <autoFilter ref="A2:Q6" xr:uid="{6956D86C-459F-4B7B-A6C8-79ABF98A57E1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xr3:uid="{A35C9AF1-171E-4863-97DD-3755F93AEDF6}" name="Finanszírozási mód" dataDxfId="16"/>
    <tableColumn id="2" xr3:uid="{97671803-6F8B-4F54-AEF8-0A055A3571E8}" name="Vállalkozói díj" dataDxfId="15"/>
    <tableColumn id="3" xr3:uid="{65C66929-A52C-4755-9E01-0E6AF26F4AA2}" name="Kamat/költség" dataDxfId="14"/>
    <tableColumn id="4" xr3:uid="{73A5640D-5C01-41A3-AAE4-FCD8283FCCA8}" name="Futamidő" dataDxfId="13"/>
    <tableColumn id="5" xr3:uid="{6B97A4C3-2A29-4D01-8915-69B2890CDAB4}" name="éves költség" dataDxfId="12"/>
    <tableColumn id="6" xr3:uid="{05221FFF-ABE9-4E23-BCEB-CBE970218DDA}" name="Teljes bekerülési összeg" dataDxfId="11"/>
    <tableColumn id="7" xr3:uid="{BB86E1B5-E33A-44DC-BB50-350BB0882A2A}" name="Áram- és rendszerh.díj" dataDxfId="10"/>
    <tableColumn id="8" xr3:uid="{0B2EA4E0-A3FB-4F2C-A4FB-9BE09551F229}" name="szolg díj" dataDxfId="9"/>
    <tableColumn id="9" xr3:uid="{6B194E9C-7921-4FCB-9EA6-5C55C5A3F0FB}" name="Össz" dataDxfId="8">
      <calculatedColumnFormula>SUM(G3:H3)</calculatedColumnFormula>
    </tableColumn>
    <tableColumn id="10" xr3:uid="{91C4870E-24E5-4525-B6E4-B0B4572C84D0}" name="Áram- és rendszerhasználati díj" dataDxfId="7"/>
    <tableColumn id="11" xr3:uid="{D61A6560-B018-488C-B64D-62A6E60885DF}" name="Szolgáltatási díj" dataDxfId="6"/>
    <tableColumn id="12" xr3:uid="{3C0BFC92-E320-40B1-9EEE-FAAE57BF5ED9}" name="KORSZERŰSÍTÉS DIJA" dataDxfId="5"/>
    <tableColumn id="13" xr3:uid="{035C88D1-F885-44CD-9339-204377945C20}" name="Összesen" dataDxfId="4"/>
    <tableColumn id="14" xr3:uid="{F058D236-C640-4477-9239-F224BBE1378B}" name="Alap" dataDxfId="3"/>
    <tableColumn id="15" xr3:uid="{26FF69D2-90B9-48E5-B26F-CCA8237FFCE5}" name="üzemeltetési" dataDxfId="2">
      <calculatedColumnFormula>P3-N3</calculatedColumnFormula>
    </tableColumn>
    <tableColumn id="16" xr3:uid="{C87D0F5E-F5FD-4984-ACA7-BE09566B4744}" name="elszámolható" dataDxfId="1"/>
    <tableColumn id="17" xr3:uid="{32B2AFF1-D703-4A13-8038-A76F96E670BE}" name="&quot;ennyibe' fáj&quot; évente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336C0-12B6-49BF-8394-6C5644C92E15}">
  <dimension ref="A1:Q19"/>
  <sheetViews>
    <sheetView tabSelected="1" workbookViewId="0">
      <pane xSplit="1" ySplit="2" topLeftCell="L3" activePane="bottomRight" state="frozen"/>
      <selection pane="topRight" activeCell="B1" sqref="B1"/>
      <selection pane="bottomLeft" activeCell="A3" sqref="A3"/>
      <selection pane="bottomRight" activeCell="A6" sqref="A6:XFD6"/>
    </sheetView>
  </sheetViews>
  <sheetFormatPr defaultRowHeight="14.5" x14ac:dyDescent="0.35"/>
  <cols>
    <col min="1" max="1" width="25" bestFit="1" customWidth="1"/>
    <col min="2" max="2" width="15.54296875" customWidth="1"/>
    <col min="3" max="3" width="16" customWidth="1"/>
    <col min="4" max="4" width="11.54296875" customWidth="1"/>
    <col min="5" max="5" width="14.1796875" customWidth="1"/>
    <col min="6" max="6" width="15.453125" style="13" customWidth="1"/>
    <col min="7" max="7" width="12.1796875" hidden="1" customWidth="1"/>
    <col min="8" max="8" width="15" hidden="1" customWidth="1"/>
    <col min="9" max="9" width="14.7265625" hidden="1" customWidth="1"/>
    <col min="10" max="10" width="14.1796875" customWidth="1"/>
    <col min="11" max="11" width="17.7265625" customWidth="1"/>
    <col min="12" max="12" width="21.26953125" customWidth="1"/>
    <col min="13" max="13" width="14.81640625" bestFit="1" customWidth="1"/>
    <col min="14" max="14" width="12.1796875" customWidth="1"/>
    <col min="15" max="15" width="14.81640625" customWidth="1"/>
    <col min="16" max="16" width="15" customWidth="1"/>
    <col min="17" max="17" width="15.7265625" customWidth="1"/>
  </cols>
  <sheetData>
    <row r="1" spans="1:17" x14ac:dyDescent="0.35">
      <c r="A1" s="26" t="s">
        <v>27</v>
      </c>
      <c r="B1" s="26"/>
      <c r="C1" s="26"/>
      <c r="D1" s="26"/>
      <c r="E1" s="26"/>
      <c r="F1" s="27"/>
      <c r="G1" s="28" t="s">
        <v>6</v>
      </c>
      <c r="H1" s="29"/>
      <c r="I1" s="1"/>
      <c r="J1" s="28" t="s">
        <v>15</v>
      </c>
      <c r="K1" s="29"/>
      <c r="L1" s="29"/>
      <c r="M1" s="27"/>
      <c r="N1" s="28" t="s">
        <v>7</v>
      </c>
      <c r="O1" s="29"/>
    </row>
    <row r="2" spans="1:17" s="25" customFormat="1" ht="43.5" x14ac:dyDescent="0.35">
      <c r="A2" s="18" t="s">
        <v>0</v>
      </c>
      <c r="B2" s="18" t="s">
        <v>4</v>
      </c>
      <c r="C2" s="18" t="s">
        <v>1</v>
      </c>
      <c r="D2" s="18" t="s">
        <v>2</v>
      </c>
      <c r="E2" s="18" t="s">
        <v>3</v>
      </c>
      <c r="F2" s="19" t="s">
        <v>5</v>
      </c>
      <c r="G2" s="20" t="s">
        <v>22</v>
      </c>
      <c r="H2" s="18" t="s">
        <v>23</v>
      </c>
      <c r="I2" s="18" t="s">
        <v>25</v>
      </c>
      <c r="J2" s="21" t="s">
        <v>10</v>
      </c>
      <c r="K2" s="18" t="s">
        <v>24</v>
      </c>
      <c r="L2" s="18" t="s">
        <v>20</v>
      </c>
      <c r="M2" s="22" t="s">
        <v>9</v>
      </c>
      <c r="N2" s="18" t="s">
        <v>8</v>
      </c>
      <c r="O2" s="18" t="s">
        <v>14</v>
      </c>
      <c r="P2" s="23" t="s">
        <v>18</v>
      </c>
      <c r="Q2" s="24" t="s">
        <v>26</v>
      </c>
    </row>
    <row r="3" spans="1:17" x14ac:dyDescent="0.35">
      <c r="A3" s="4" t="s">
        <v>16</v>
      </c>
      <c r="B3" s="4">
        <v>76760</v>
      </c>
      <c r="C3" s="4"/>
      <c r="D3" s="4"/>
      <c r="E3" s="4">
        <v>76760</v>
      </c>
      <c r="F3" s="14">
        <v>76760</v>
      </c>
      <c r="G3" s="8">
        <v>30200</v>
      </c>
      <c r="H3" s="4">
        <v>3800</v>
      </c>
      <c r="I3" s="4">
        <f>SUM(G3:H3)</f>
        <v>34000</v>
      </c>
      <c r="J3" s="8">
        <f>G3*$B$19</f>
        <v>15100</v>
      </c>
      <c r="K3" s="9">
        <f>$B$17*$B$18</f>
        <v>1020</v>
      </c>
      <c r="L3" s="9">
        <f>E3</f>
        <v>76760</v>
      </c>
      <c r="M3" s="10">
        <f>SUM(J3:L3)</f>
        <v>92880</v>
      </c>
      <c r="N3" s="4">
        <v>14500</v>
      </c>
      <c r="O3" s="4">
        <f>P3-N3</f>
        <v>1620</v>
      </c>
      <c r="P3" s="4">
        <f>SUM(J3:K3)</f>
        <v>16120</v>
      </c>
      <c r="Q3" s="14">
        <f>M3-P3</f>
        <v>76760</v>
      </c>
    </row>
    <row r="4" spans="1:17" x14ac:dyDescent="0.35">
      <c r="A4" s="4" t="s">
        <v>17</v>
      </c>
      <c r="B4" s="4">
        <v>76760</v>
      </c>
      <c r="C4" s="11">
        <v>1.0431999999999999</v>
      </c>
      <c r="D4" s="12">
        <v>5</v>
      </c>
      <c r="E4" s="4">
        <f>(B4*C4*C4*C4*C4*C4)/D4</f>
        <v>18967.183841468293</v>
      </c>
      <c r="F4" s="14">
        <f>E4*5</f>
        <v>94835.919207341474</v>
      </c>
      <c r="G4" s="8">
        <v>30200</v>
      </c>
      <c r="H4" s="4">
        <v>3800</v>
      </c>
      <c r="I4" s="4">
        <f t="shared" ref="I4:I6" si="0">SUM(G4:H4)</f>
        <v>34000</v>
      </c>
      <c r="J4" s="8">
        <f t="shared" ref="J4:J5" si="1">G4*$B$19</f>
        <v>15100</v>
      </c>
      <c r="K4" s="9">
        <f t="shared" ref="K4:K5" si="2">$B$17*$B$18</f>
        <v>1020</v>
      </c>
      <c r="L4" s="9">
        <f>E4</f>
        <v>18967.183841468293</v>
      </c>
      <c r="M4" s="10">
        <f t="shared" ref="M4:M5" si="3">SUM(J4:L4)</f>
        <v>35087.183841468293</v>
      </c>
      <c r="N4" s="4">
        <v>14500</v>
      </c>
      <c r="O4" s="4">
        <f>P4-N4</f>
        <v>20587.183841468293</v>
      </c>
      <c r="P4" s="4">
        <f>M4</f>
        <v>35087.183841468293</v>
      </c>
      <c r="Q4" s="14">
        <f>M4-P4</f>
        <v>0</v>
      </c>
    </row>
    <row r="5" spans="1:17" x14ac:dyDescent="0.35">
      <c r="A5" s="4" t="s">
        <v>19</v>
      </c>
      <c r="B5" s="4">
        <v>76760</v>
      </c>
      <c r="C5" s="11">
        <v>1.06</v>
      </c>
      <c r="D5" s="12">
        <v>5</v>
      </c>
      <c r="E5" s="4">
        <f t="shared" ref="E5" si="4">(B5*C5*C5*C5*C5*C5)/D5</f>
        <v>20544.439067315205</v>
      </c>
      <c r="F5" s="14">
        <f t="shared" ref="F5" si="5">E5*5</f>
        <v>102722.19533657603</v>
      </c>
      <c r="G5" s="8">
        <v>30200</v>
      </c>
      <c r="H5" s="4">
        <v>3800</v>
      </c>
      <c r="I5" s="4">
        <f t="shared" si="0"/>
        <v>34000</v>
      </c>
      <c r="J5" s="8">
        <f t="shared" si="1"/>
        <v>15100</v>
      </c>
      <c r="K5" s="9">
        <f t="shared" si="2"/>
        <v>1020</v>
      </c>
      <c r="L5" s="9">
        <f>E5</f>
        <v>20544.439067315205</v>
      </c>
      <c r="M5" s="10">
        <f t="shared" si="3"/>
        <v>36664.439067315208</v>
      </c>
      <c r="N5" s="4">
        <v>14500</v>
      </c>
      <c r="O5" s="4">
        <f t="shared" ref="O5:O6" si="6">P5-N5</f>
        <v>1620</v>
      </c>
      <c r="P5" s="4">
        <f>J5+K5</f>
        <v>16120</v>
      </c>
      <c r="Q5" s="14">
        <f>I5-P5</f>
        <v>17880</v>
      </c>
    </row>
    <row r="6" spans="1:17" x14ac:dyDescent="0.35">
      <c r="A6" s="4" t="s">
        <v>21</v>
      </c>
      <c r="B6" s="4">
        <v>76760</v>
      </c>
      <c r="C6" s="11"/>
      <c r="D6" s="12">
        <v>10</v>
      </c>
      <c r="E6" s="4">
        <v>34000</v>
      </c>
      <c r="F6" s="14">
        <f>E6*D6</f>
        <v>340000</v>
      </c>
      <c r="G6" s="8">
        <v>30200</v>
      </c>
      <c r="H6" s="4">
        <v>3800</v>
      </c>
      <c r="I6" s="4">
        <f t="shared" si="0"/>
        <v>34000</v>
      </c>
      <c r="J6" s="8"/>
      <c r="K6" s="9"/>
      <c r="L6" s="9"/>
      <c r="M6" s="10">
        <v>34000</v>
      </c>
      <c r="N6" s="4">
        <v>14500</v>
      </c>
      <c r="O6" s="4">
        <f t="shared" si="6"/>
        <v>19500</v>
      </c>
      <c r="P6" s="4">
        <f>M6</f>
        <v>34000</v>
      </c>
      <c r="Q6" s="14">
        <f>I6-P6</f>
        <v>0</v>
      </c>
    </row>
    <row r="7" spans="1:17" x14ac:dyDescent="0.35">
      <c r="A7" s="4"/>
      <c r="B7" s="4"/>
      <c r="C7" s="11"/>
      <c r="D7" s="12"/>
      <c r="E7" s="4"/>
      <c r="F7" s="15"/>
      <c r="G7" s="9"/>
      <c r="H7" s="9"/>
      <c r="I7" s="9"/>
      <c r="J7" s="9"/>
      <c r="K7" s="9"/>
      <c r="L7" s="9"/>
      <c r="M7" s="9"/>
      <c r="N7" s="9"/>
      <c r="O7" s="4"/>
      <c r="Q7" s="14"/>
    </row>
    <row r="8" spans="1:17" hidden="1" x14ac:dyDescent="0.35">
      <c r="A8" s="4"/>
      <c r="B8" s="4"/>
      <c r="C8" s="11"/>
      <c r="D8" s="12"/>
      <c r="E8" s="4"/>
      <c r="F8" s="15"/>
      <c r="G8" s="9"/>
      <c r="H8" s="9"/>
      <c r="I8" s="9"/>
      <c r="J8" s="9"/>
      <c r="K8" s="9"/>
      <c r="L8" s="9"/>
      <c r="M8" s="9"/>
      <c r="N8" s="9"/>
      <c r="O8" s="4"/>
      <c r="Q8" s="14"/>
    </row>
    <row r="9" spans="1:17" hidden="1" x14ac:dyDescent="0.35">
      <c r="A9" s="4"/>
      <c r="B9" s="4"/>
      <c r="C9" s="11"/>
      <c r="D9" s="12"/>
      <c r="E9" s="4"/>
      <c r="F9" s="15"/>
      <c r="G9" s="9"/>
      <c r="H9" s="9"/>
      <c r="I9" s="9"/>
      <c r="J9" s="9"/>
      <c r="K9" s="9"/>
      <c r="L9" s="9"/>
      <c r="M9" s="9"/>
      <c r="N9" s="9"/>
      <c r="O9" s="4"/>
      <c r="Q9" s="14"/>
    </row>
    <row r="10" spans="1:17" hidden="1" x14ac:dyDescent="0.35">
      <c r="A10" s="4"/>
      <c r="B10" s="4"/>
      <c r="C10" s="11"/>
      <c r="D10" s="12"/>
      <c r="E10" s="4"/>
      <c r="F10" s="15"/>
      <c r="G10" s="9"/>
      <c r="H10" s="9"/>
      <c r="I10" s="9"/>
      <c r="J10" s="9"/>
      <c r="K10" s="9"/>
      <c r="L10" s="9"/>
      <c r="M10" s="9"/>
      <c r="N10" s="9"/>
      <c r="O10" s="4"/>
      <c r="Q10" s="14"/>
    </row>
    <row r="11" spans="1:17" hidden="1" x14ac:dyDescent="0.35">
      <c r="A11" s="4"/>
      <c r="B11" s="4"/>
      <c r="C11" s="11"/>
      <c r="D11" s="4"/>
      <c r="E11" s="4"/>
      <c r="F11" s="15"/>
      <c r="G11" s="9"/>
      <c r="H11" s="9"/>
      <c r="I11" s="9"/>
      <c r="J11" s="9"/>
      <c r="K11" s="9"/>
      <c r="L11" s="9"/>
      <c r="M11" s="9"/>
      <c r="N11" s="9"/>
      <c r="O11" s="4"/>
      <c r="Q11" s="14"/>
    </row>
    <row r="12" spans="1:17" hidden="1" x14ac:dyDescent="0.35">
      <c r="A12" s="6"/>
      <c r="B12" s="6"/>
      <c r="C12" s="6"/>
      <c r="D12" s="6"/>
      <c r="E12" s="6"/>
      <c r="F12" s="16"/>
      <c r="G12" s="9"/>
      <c r="H12" s="9"/>
      <c r="I12" s="9"/>
      <c r="J12" s="9"/>
      <c r="K12" s="9"/>
      <c r="L12" s="9"/>
      <c r="M12" s="9"/>
      <c r="N12" s="9"/>
      <c r="O12" s="4"/>
      <c r="Q12" s="14"/>
    </row>
    <row r="13" spans="1:17" hidden="1" x14ac:dyDescent="0.35">
      <c r="A13" s="6"/>
      <c r="B13" s="6"/>
      <c r="C13" s="6"/>
      <c r="D13" s="6"/>
      <c r="E13" s="6"/>
      <c r="F13" s="16"/>
      <c r="G13" s="9"/>
      <c r="H13" s="9"/>
      <c r="I13" s="9"/>
      <c r="J13" s="9"/>
      <c r="K13" s="9"/>
      <c r="L13" s="9"/>
      <c r="M13" s="9"/>
      <c r="N13" s="9"/>
      <c r="O13" s="4"/>
      <c r="Q13" s="14"/>
    </row>
    <row r="14" spans="1:17" hidden="1" x14ac:dyDescent="0.35">
      <c r="A14" s="6"/>
      <c r="B14" s="6"/>
      <c r="C14" s="6"/>
      <c r="D14" s="6"/>
      <c r="E14" s="6"/>
      <c r="F14" s="16"/>
      <c r="G14" s="9"/>
      <c r="H14" s="9"/>
      <c r="I14" s="9"/>
      <c r="J14" s="9"/>
      <c r="K14" s="9"/>
      <c r="L14" s="9"/>
      <c r="M14" s="9"/>
      <c r="N14" s="9"/>
      <c r="O14" s="4"/>
      <c r="Q14" s="14"/>
    </row>
    <row r="15" spans="1:17" hidden="1" x14ac:dyDescent="0.35">
      <c r="A15" s="6"/>
      <c r="B15" s="6"/>
      <c r="C15" s="6"/>
      <c r="D15" s="6"/>
      <c r="E15" s="6"/>
      <c r="F15" s="16"/>
      <c r="G15" s="9"/>
      <c r="H15" s="9"/>
      <c r="I15" s="9"/>
      <c r="J15" s="9"/>
      <c r="K15" s="9"/>
      <c r="L15" s="9"/>
      <c r="M15" s="9"/>
      <c r="N15" s="7"/>
      <c r="O15" s="6"/>
      <c r="Q15" s="13"/>
    </row>
    <row r="16" spans="1:17" x14ac:dyDescent="0.35">
      <c r="F16" s="17"/>
      <c r="G16" s="5"/>
      <c r="H16" s="5"/>
      <c r="I16" s="5"/>
      <c r="J16" s="5"/>
      <c r="K16" s="5"/>
      <c r="L16" s="5"/>
      <c r="M16" s="5"/>
      <c r="N16" s="5"/>
    </row>
    <row r="17" spans="1:14" x14ac:dyDescent="0.35">
      <c r="A17" s="3" t="s">
        <v>11</v>
      </c>
      <c r="B17">
        <v>600</v>
      </c>
      <c r="F17" s="17"/>
      <c r="G17" s="5"/>
      <c r="H17" s="5"/>
      <c r="I17" s="5"/>
      <c r="J17" s="5"/>
      <c r="K17" s="5"/>
      <c r="L17" s="5"/>
      <c r="M17" s="5"/>
      <c r="N17" s="5"/>
    </row>
    <row r="18" spans="1:14" x14ac:dyDescent="0.35">
      <c r="A18" s="3" t="s">
        <v>13</v>
      </c>
      <c r="B18" s="6">
        <v>1.7</v>
      </c>
    </row>
    <row r="19" spans="1:14" x14ac:dyDescent="0.35">
      <c r="A19" s="3" t="s">
        <v>12</v>
      </c>
      <c r="B19" s="2">
        <v>0.5</v>
      </c>
    </row>
  </sheetData>
  <mergeCells count="4">
    <mergeCell ref="A1:F1"/>
    <mergeCell ref="G1:H1"/>
    <mergeCell ref="J1:M1"/>
    <mergeCell ref="N1:O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Acer</dc:creator>
  <cp:lastModifiedBy>Tomcsányi András</cp:lastModifiedBy>
  <dcterms:created xsi:type="dcterms:W3CDTF">2025-09-17T07:16:38Z</dcterms:created>
  <dcterms:modified xsi:type="dcterms:W3CDTF">2025-09-18T10:15:46Z</dcterms:modified>
</cp:coreProperties>
</file>